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Cezary\Documents\Dell 11.01.2018\Dokumenty 2019\Zawody 2019\WJO 2019\Hotel\Formularze\camp i obiady\"/>
    </mc:Choice>
  </mc:AlternateContent>
  <xr:revisionPtr revIDLastSave="0" documentId="13_ncr:1_{03E8C7E2-DE8D-4A64-A1CB-3CD5B6AB920C}" xr6:coauthVersionLast="44" xr6:coauthVersionMax="44" xr10:uidLastSave="{00000000-0000-0000-0000-000000000000}"/>
  <workbookProtection workbookPassword="CC7A" lockStructure="1"/>
  <bookViews>
    <workbookView xWindow="-108" yWindow="-108" windowWidth="21900" windowHeight="13176" xr2:uid="{00000000-000D-0000-FFFF-FFFF00000000}"/>
  </bookViews>
  <sheets>
    <sheet name="DANE KLUBU" sheetId="1" r:id="rId1"/>
    <sheet name="REZERWACJA" sheetId="21" r:id="rId2"/>
    <sheet name="Dane" sheetId="8" state="hidden" r:id="rId3"/>
  </sheets>
  <definedNames>
    <definedName name="ALL">Dane!#REF!</definedName>
    <definedName name="hotel">Dane!#REF!</definedName>
    <definedName name="nocleg">Dane!#REF!</definedName>
    <definedName name="_xlnm.Print_Area" localSheetId="1">REZERWACJA!$C$2:$M$25</definedName>
    <definedName name="pakiet">Dane!#REF!</definedName>
    <definedName name="przyjazd">Dane!#REF!</definedName>
    <definedName name="wyjazd">Dane!#REF!</definedName>
    <definedName name="Z_5321613D_1962_40C4_B1A4_6B7108A946D8_.wvu.Cols" localSheetId="0" hidden="1">'DANE KLUBU'!$L:$IW</definedName>
    <definedName name="Z_5321613D_1962_40C4_B1A4_6B7108A946D8_.wvu.Rows" localSheetId="0" hidden="1">'DANE KLUBU'!$50:$65536,'DANE KLUBU'!$25:$49</definedName>
  </definedNames>
  <calcPr calcId="191029"/>
  <customWorkbookViews>
    <customWorkbookView name="Cezary Borzęcki - Widok osobisty" guid="{5321613D-1962-40C4-B1A4-6B7108A946D8}" mergeInterval="0" personalView="1" maximized="1" showSheetTabs="0" windowWidth="1817" windowHeight="1019" activeSheetId="7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1" l="1"/>
  <c r="D18" i="21"/>
  <c r="D3" i="1" l="1"/>
  <c r="G19" i="1" l="1"/>
  <c r="B25" i="21" l="1"/>
  <c r="B25" i="1"/>
  <c r="D17" i="21"/>
  <c r="G7" i="21" l="1"/>
  <c r="D5" i="21"/>
  <c r="D4" i="21"/>
  <c r="E7" i="1"/>
  <c r="E8" i="1"/>
  <c r="E12" i="1"/>
  <c r="E13" i="1"/>
  <c r="E14" i="1"/>
  <c r="E15" i="1"/>
  <c r="E18" i="1"/>
  <c r="E19" i="1"/>
  <c r="E20" i="1"/>
  <c r="E21" i="1"/>
  <c r="E6" i="1"/>
  <c r="G22" i="1"/>
  <c r="G21" i="1"/>
  <c r="G20" i="1"/>
  <c r="E5" i="21" s="1"/>
  <c r="G14" i="1"/>
  <c r="G13" i="1"/>
  <c r="G8" i="1"/>
  <c r="G7" i="1"/>
  <c r="B9" i="21"/>
  <c r="B11" i="21"/>
  <c r="D13" i="21"/>
  <c r="E4" i="21" l="1"/>
  <c r="E3" i="21"/>
  <c r="B11" i="1"/>
  <c r="E12" i="21" l="1"/>
  <c r="H12" i="21" s="1"/>
  <c r="E16" i="21"/>
  <c r="J16" i="21" s="1"/>
  <c r="D16" i="21"/>
  <c r="D12" i="21"/>
  <c r="J12" i="21" l="1"/>
  <c r="I12" i="21"/>
  <c r="G12" i="21"/>
  <c r="I16" i="21"/>
  <c r="K16" i="21" s="1"/>
  <c r="K12" i="21" l="1"/>
  <c r="K23" i="21" s="1"/>
  <c r="H2" i="8" l="1"/>
  <c r="J2" i="8" s="1"/>
  <c r="I2" i="8" s="1"/>
  <c r="J3" i="8"/>
  <c r="I3" i="8" s="1"/>
  <c r="H4" i="8"/>
  <c r="H5" i="8" s="1"/>
  <c r="B9" i="1"/>
  <c r="J5" i="8" l="1"/>
  <c r="I5" i="8" s="1"/>
  <c r="H9" i="21"/>
  <c r="J4" i="8"/>
  <c r="I4" i="8" s="1"/>
  <c r="G9" i="21"/>
  <c r="H6" i="8"/>
  <c r="I9" i="21" s="1"/>
  <c r="G10" i="21" l="1"/>
  <c r="H10" i="21"/>
  <c r="H7" i="8"/>
  <c r="J9" i="21" s="1"/>
  <c r="J6" i="8"/>
  <c r="I6" i="8" s="1"/>
  <c r="I10" i="21" l="1"/>
  <c r="H8" i="8"/>
  <c r="J8" i="8" s="1"/>
  <c r="I8" i="8" s="1"/>
  <c r="J7" i="8"/>
  <c r="I7" i="8" s="1"/>
  <c r="J10" i="21" l="1"/>
</calcChain>
</file>

<file path=xl/sharedStrings.xml><?xml version="1.0" encoding="utf-8"?>
<sst xmlns="http://schemas.openxmlformats.org/spreadsheetml/2006/main" count="38" uniqueCount="32">
  <si>
    <t>e-mail</t>
  </si>
  <si>
    <t>Total</t>
  </si>
  <si>
    <t>,</t>
  </si>
  <si>
    <t>Poniedziałek</t>
  </si>
  <si>
    <t>Wtorek</t>
  </si>
  <si>
    <t>Środa</t>
  </si>
  <si>
    <t>Czwartek</t>
  </si>
  <si>
    <t>Piątek</t>
  </si>
  <si>
    <t>Sobota</t>
  </si>
  <si>
    <t>Niedziela</t>
  </si>
  <si>
    <t>Dane klubu</t>
  </si>
  <si>
    <t>Nazwa klubu</t>
  </si>
  <si>
    <t>Miasto</t>
  </si>
  <si>
    <t>Osoba kontaktowa</t>
  </si>
  <si>
    <t>Nazwisko i imię</t>
  </si>
  <si>
    <t>Numer tel.kom.</t>
  </si>
  <si>
    <t>Dane do faktury</t>
  </si>
  <si>
    <t>Adres</t>
  </si>
  <si>
    <t>NIP</t>
  </si>
  <si>
    <t>Obiad (lunch) na hali Torwar</t>
  </si>
  <si>
    <t>Cena obiadu bez rezerwacji  - 27,00 zł</t>
  </si>
  <si>
    <t>Camp-randori (oplata za 1 dzień)</t>
  </si>
  <si>
    <t>Cena tylko dla zawodników z aktywną licencją PZJudo (pozostali 65,00 zł)</t>
  </si>
  <si>
    <t>Price only for polish competitors with valid licence of PJA</t>
  </si>
  <si>
    <t>W białych polach wybierz ilość zawodników</t>
  </si>
  <si>
    <t>Wypełnij białe pola</t>
  </si>
  <si>
    <t>DANE KLUBU</t>
  </si>
  <si>
    <t>REZERWACJA</t>
  </si>
  <si>
    <t>Strona 1/2</t>
  </si>
  <si>
    <t>Strona 2/2</t>
  </si>
  <si>
    <t>W celu dokonania rezerwacji obiadów na hali oraz campu proszę wypełnić białe pola a następnie wysłać cały plik excela (nie pdf) na adres email: jan@wjo.org.pl</t>
  </si>
  <si>
    <t>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</si>
</sst>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#,##0.00\ [$€-1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0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FF0000"/>
      <name val="Arial CE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0" fillId="4" borderId="3" xfId="0" applyFill="1" applyBorder="1" applyProtection="1"/>
    <xf numFmtId="0" fontId="0" fillId="4" borderId="4" xfId="0" applyFill="1" applyBorder="1" applyProtection="1"/>
    <xf numFmtId="0" fontId="3" fillId="4" borderId="5" xfId="0" applyFont="1" applyFill="1" applyBorder="1" applyAlignment="1" applyProtection="1">
      <alignment horizontal="left" vertical="center" wrapText="1"/>
    </xf>
    <xf numFmtId="0" fontId="0" fillId="4" borderId="6" xfId="0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7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Protection="1"/>
    <xf numFmtId="0" fontId="3" fillId="4" borderId="0" xfId="0" applyFont="1" applyFill="1" applyBorder="1" applyAlignment="1" applyProtection="1">
      <alignment horizontal="left" vertical="center" wrapText="1"/>
    </xf>
    <xf numFmtId="0" fontId="9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/>
    <xf numFmtId="49" fontId="9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left"/>
    </xf>
    <xf numFmtId="0" fontId="5" fillId="4" borderId="1" xfId="0" applyFont="1" applyFill="1" applyBorder="1" applyProtection="1"/>
    <xf numFmtId="0" fontId="0" fillId="4" borderId="8" xfId="0" applyFill="1" applyBorder="1" applyProtection="1"/>
    <xf numFmtId="0" fontId="11" fillId="0" borderId="0" xfId="0" applyFont="1"/>
    <xf numFmtId="0" fontId="0" fillId="0" borderId="0" xfId="0" quotePrefix="1"/>
    <xf numFmtId="0" fontId="12" fillId="0" borderId="9" xfId="0" applyFont="1" applyFill="1" applyBorder="1" applyAlignment="1">
      <alignment horizontal="center"/>
    </xf>
    <xf numFmtId="14" fontId="4" fillId="0" borderId="0" xfId="0" applyNumberFormat="1" applyFont="1"/>
    <xf numFmtId="0" fontId="13" fillId="4" borderId="10" xfId="0" applyFont="1" applyFill="1" applyBorder="1" applyAlignment="1" applyProtection="1">
      <alignment horizontal="left" vertical="center"/>
    </xf>
    <xf numFmtId="0" fontId="4" fillId="0" borderId="0" xfId="0" applyFont="1"/>
    <xf numFmtId="14" fontId="6" fillId="0" borderId="0" xfId="0" applyNumberFormat="1" applyFont="1"/>
    <xf numFmtId="0" fontId="0" fillId="4" borderId="0" xfId="0" applyFill="1"/>
    <xf numFmtId="0" fontId="0" fillId="0" borderId="0" xfId="0" applyAlignment="1">
      <alignment horizontal="center"/>
    </xf>
    <xf numFmtId="164" fontId="6" fillId="0" borderId="0" xfId="2" applyNumberFormat="1" applyFont="1"/>
    <xf numFmtId="164" fontId="15" fillId="0" borderId="0" xfId="0" applyNumberFormat="1" applyFont="1"/>
    <xf numFmtId="44" fontId="15" fillId="0" borderId="0" xfId="2" applyFont="1"/>
    <xf numFmtId="44" fontId="0" fillId="0" borderId="0" xfId="0" applyNumberFormat="1"/>
    <xf numFmtId="164" fontId="6" fillId="0" borderId="0" xfId="0" applyNumberFormat="1" applyFont="1"/>
    <xf numFmtId="164" fontId="0" fillId="0" borderId="0" xfId="0" applyNumberFormat="1" applyAlignment="1">
      <alignment horizontal="center"/>
    </xf>
    <xf numFmtId="0" fontId="0" fillId="4" borderId="6" xfId="0" applyFill="1" applyBorder="1"/>
    <xf numFmtId="0" fontId="0" fillId="4" borderId="0" xfId="0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2" fillId="0" borderId="0" xfId="1" applyAlignment="1" applyProtection="1">
      <alignment horizontal="left"/>
      <protection locked="0"/>
    </xf>
    <xf numFmtId="0" fontId="0" fillId="4" borderId="3" xfId="0" applyFill="1" applyBorder="1"/>
    <xf numFmtId="0" fontId="0" fillId="4" borderId="4" xfId="0" applyFill="1" applyBorder="1"/>
    <xf numFmtId="0" fontId="17" fillId="4" borderId="12" xfId="0" applyFont="1" applyFill="1" applyBorder="1" applyAlignment="1" applyProtection="1">
      <alignment horizontal="center" vertical="top"/>
    </xf>
    <xf numFmtId="14" fontId="16" fillId="4" borderId="12" xfId="0" applyNumberFormat="1" applyFont="1" applyFill="1" applyBorder="1" applyAlignment="1" applyProtection="1">
      <alignment horizontal="center" wrapText="1"/>
    </xf>
    <xf numFmtId="6" fontId="9" fillId="4" borderId="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center" wrapText="1"/>
    </xf>
    <xf numFmtId="165" fontId="16" fillId="7" borderId="0" xfId="2" applyNumberFormat="1" applyFont="1" applyFill="1" applyBorder="1" applyAlignment="1" applyProtection="1">
      <alignment horizontal="center" vertical="center"/>
    </xf>
    <xf numFmtId="165" fontId="16" fillId="8" borderId="0" xfId="2" applyNumberFormat="1" applyFont="1" applyFill="1" applyBorder="1" applyAlignment="1" applyProtection="1">
      <alignment horizontal="center" vertical="center"/>
    </xf>
    <xf numFmtId="0" fontId="0" fillId="4" borderId="0" xfId="0" applyFill="1" applyBorder="1"/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4" borderId="5" xfId="0" applyFill="1" applyBorder="1"/>
    <xf numFmtId="14" fontId="19" fillId="7" borderId="0" xfId="0" applyNumberFormat="1" applyFont="1" applyFill="1" applyBorder="1" applyAlignment="1" applyProtection="1">
      <alignment horizontal="left" vertical="center"/>
    </xf>
    <xf numFmtId="0" fontId="11" fillId="4" borderId="0" xfId="0" applyFont="1" applyFill="1" applyBorder="1"/>
    <xf numFmtId="14" fontId="19" fillId="8" borderId="0" xfId="0" applyNumberFormat="1" applyFont="1" applyFill="1" applyBorder="1" applyAlignment="1" applyProtection="1">
      <alignment horizontal="left" vertical="center"/>
    </xf>
    <xf numFmtId="0" fontId="0" fillId="4" borderId="12" xfId="0" applyFill="1" applyBorder="1"/>
    <xf numFmtId="0" fontId="0" fillId="8" borderId="12" xfId="0" applyFill="1" applyBorder="1"/>
    <xf numFmtId="0" fontId="9" fillId="3" borderId="0" xfId="0" applyFont="1" applyFill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18" fillId="6" borderId="0" xfId="0" applyFont="1" applyFill="1"/>
    <xf numFmtId="0" fontId="0" fillId="5" borderId="0" xfId="0" applyFill="1" applyBorder="1"/>
    <xf numFmtId="0" fontId="3" fillId="4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3" xfId="0" applyFill="1" applyBorder="1"/>
    <xf numFmtId="0" fontId="0" fillId="3" borderId="0" xfId="0" applyFill="1" applyBorder="1"/>
    <xf numFmtId="6" fontId="17" fillId="4" borderId="0" xfId="0" quotePrefix="1" applyNumberFormat="1" applyFont="1" applyFill="1" applyBorder="1" applyAlignment="1" applyProtection="1"/>
    <xf numFmtId="0" fontId="22" fillId="3" borderId="0" xfId="0" applyFont="1" applyFill="1" applyAlignment="1" applyProtection="1">
      <alignment horizontal="left" vertical="center" wrapText="1"/>
    </xf>
    <xf numFmtId="0" fontId="23" fillId="4" borderId="3" xfId="0" applyFont="1" applyFill="1" applyBorder="1" applyProtection="1"/>
    <xf numFmtId="0" fontId="24" fillId="4" borderId="0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left" vertical="center" wrapText="1"/>
    </xf>
    <xf numFmtId="49" fontId="24" fillId="4" borderId="0" xfId="0" applyNumberFormat="1" applyFont="1" applyFill="1" applyBorder="1" applyAlignment="1" applyProtection="1">
      <alignment wrapText="1"/>
    </xf>
    <xf numFmtId="0" fontId="23" fillId="4" borderId="0" xfId="0" applyFont="1" applyFill="1"/>
    <xf numFmtId="0" fontId="22" fillId="4" borderId="0" xfId="0" applyFont="1" applyFill="1" applyAlignment="1" applyProtection="1">
      <alignment vertical="center" wrapText="1"/>
    </xf>
    <xf numFmtId="0" fontId="23" fillId="4" borderId="1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vertical="center" wrapText="1"/>
    </xf>
    <xf numFmtId="0" fontId="23" fillId="0" borderId="0" xfId="0" applyFont="1"/>
    <xf numFmtId="0" fontId="4" fillId="6" borderId="0" xfId="0" applyFont="1" applyFill="1" applyAlignment="1">
      <alignment wrapText="1"/>
    </xf>
    <xf numFmtId="0" fontId="0" fillId="4" borderId="8" xfId="0" applyFill="1" applyBorder="1"/>
    <xf numFmtId="0" fontId="3" fillId="4" borderId="0" xfId="0" applyFont="1" applyFill="1" applyBorder="1" applyAlignment="1">
      <alignment horizontal="right"/>
    </xf>
    <xf numFmtId="0" fontId="3" fillId="4" borderId="14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left"/>
    </xf>
    <xf numFmtId="0" fontId="9" fillId="4" borderId="0" xfId="0" applyFont="1" applyFill="1" applyAlignment="1">
      <alignment vertical="center"/>
    </xf>
    <xf numFmtId="44" fontId="20" fillId="4" borderId="0" xfId="2" applyFont="1" applyFill="1" applyBorder="1" applyAlignment="1" applyProtection="1">
      <alignment horizontal="right"/>
    </xf>
    <xf numFmtId="44" fontId="19" fillId="7" borderId="0" xfId="2" applyFont="1" applyFill="1" applyBorder="1" applyAlignment="1" applyProtection="1">
      <alignment horizontal="center" vertical="center"/>
    </xf>
    <xf numFmtId="44" fontId="19" fillId="8" borderId="0" xfId="2" applyFont="1" applyFill="1" applyBorder="1" applyAlignment="1" applyProtection="1">
      <alignment horizontal="center" vertical="center"/>
    </xf>
    <xf numFmtId="44" fontId="16" fillId="7" borderId="12" xfId="2" applyFont="1" applyFill="1" applyBorder="1" applyAlignment="1" applyProtection="1">
      <alignment horizontal="center" vertical="center"/>
    </xf>
    <xf numFmtId="44" fontId="21" fillId="7" borderId="0" xfId="2" applyFont="1" applyFill="1" applyBorder="1" applyAlignment="1" applyProtection="1">
      <alignment horizontal="center" vertical="center"/>
    </xf>
    <xf numFmtId="44" fontId="16" fillId="8" borderId="12" xfId="2" applyFont="1" applyFill="1" applyBorder="1" applyAlignment="1" applyProtection="1">
      <alignment horizontal="center" vertical="center"/>
    </xf>
    <xf numFmtId="44" fontId="21" fillId="8" borderId="0" xfId="2" applyFont="1" applyFill="1" applyBorder="1" applyAlignment="1" applyProtection="1">
      <alignment horizontal="center" vertical="center"/>
    </xf>
    <xf numFmtId="44" fontId="14" fillId="4" borderId="11" xfId="2" applyFont="1" applyFill="1" applyBorder="1" applyAlignment="1" applyProtection="1">
      <alignment vertical="center"/>
    </xf>
    <xf numFmtId="6" fontId="25" fillId="6" borderId="0" xfId="0" quotePrefix="1" applyNumberFormat="1" applyFont="1" applyFill="1" applyBorder="1" applyAlignment="1" applyProtection="1"/>
    <xf numFmtId="0" fontId="3" fillId="6" borderId="0" xfId="0" applyFont="1" applyFill="1"/>
    <xf numFmtId="0" fontId="14" fillId="6" borderId="0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14" fillId="6" borderId="0" xfId="0" applyFont="1" applyFill="1" applyBorder="1" applyAlignment="1" applyProtection="1">
      <alignment horizontal="center" wrapText="1"/>
    </xf>
  </cellXfs>
  <cellStyles count="3">
    <cellStyle name="Hiperłącze" xfId="1" builtinId="8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ZERWACJA!A1"/><Relationship Id="rId2" Type="http://schemas.openxmlformats.org/officeDocument/2006/relationships/image" Target="../media/image1.png"/><Relationship Id="rId1" Type="http://schemas.openxmlformats.org/officeDocument/2006/relationships/hyperlink" Target="http://www.wjo.org.pl/index.php?m=01&amp;lg=p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ANE KLUBU'!A1"/><Relationship Id="rId2" Type="http://schemas.openxmlformats.org/officeDocument/2006/relationships/image" Target="../media/image1.png"/><Relationship Id="rId1" Type="http://schemas.openxmlformats.org/officeDocument/2006/relationships/hyperlink" Target="http://www.wjo.org.pl/index.php?m=01&amp;lg=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152400</xdr:rowOff>
    </xdr:from>
    <xdr:to>
      <xdr:col>1</xdr:col>
      <xdr:colOff>754380</xdr:colOff>
      <xdr:row>5</xdr:row>
      <xdr:rowOff>53340</xdr:rowOff>
    </xdr:to>
    <xdr:pic>
      <xdr:nvPicPr>
        <xdr:cNvPr id="58401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9F496A-D8C5-449A-BBC8-E17745984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52400"/>
          <a:ext cx="7848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97959</xdr:colOff>
      <xdr:row>13</xdr:row>
      <xdr:rowOff>94420</xdr:rowOff>
    </xdr:from>
    <xdr:to>
      <xdr:col>1</xdr:col>
      <xdr:colOff>552754</xdr:colOff>
      <xdr:row>15</xdr:row>
      <xdr:rowOff>117010</xdr:rowOff>
    </xdr:to>
    <xdr:sp macro="" textlink="" fLocksText="0">
      <xdr:nvSpPr>
        <xdr:cNvPr id="3" name="Strzałka w praw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0BFEDD-B9AB-4959-A3F5-FA685A185EFA}"/>
            </a:ext>
          </a:extLst>
        </xdr:cNvPr>
        <xdr:cNvSpPr>
          <a:spLocks noChangeAspect="1"/>
        </xdr:cNvSpPr>
      </xdr:nvSpPr>
      <xdr:spPr>
        <a:xfrm>
          <a:off x="257979" y="2372800"/>
          <a:ext cx="454795" cy="373110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152400</xdr:rowOff>
    </xdr:from>
    <xdr:to>
      <xdr:col>1</xdr:col>
      <xdr:colOff>754380</xdr:colOff>
      <xdr:row>5</xdr:row>
      <xdr:rowOff>147021</xdr:rowOff>
    </xdr:to>
    <xdr:pic>
      <xdr:nvPicPr>
        <xdr:cNvPr id="5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67294A-1C64-4811-ABD2-C966D1246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52400"/>
          <a:ext cx="784860" cy="87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13</xdr:row>
      <xdr:rowOff>106680</xdr:rowOff>
    </xdr:from>
    <xdr:to>
      <xdr:col>1</xdr:col>
      <xdr:colOff>526908</xdr:colOff>
      <xdr:row>15</xdr:row>
      <xdr:rowOff>123853</xdr:rowOff>
    </xdr:to>
    <xdr:sp macro="" textlink="" fLocksText="0">
      <xdr:nvSpPr>
        <xdr:cNvPr id="6" name="Strzałka w praw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0260F0-E2D8-4BAE-98F9-2F8B1CC98454}"/>
            </a:ext>
          </a:extLst>
        </xdr:cNvPr>
        <xdr:cNvSpPr>
          <a:spLocks noChangeAspect="1"/>
        </xdr:cNvSpPr>
      </xdr:nvSpPr>
      <xdr:spPr>
        <a:xfrm rot="10800000">
          <a:off x="205740" y="2385060"/>
          <a:ext cx="481188" cy="367693"/>
        </a:xfrm>
        <a:prstGeom prst="right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9"/>
  <dimension ref="A1:T67"/>
  <sheetViews>
    <sheetView showGridLines="0" showRowColHeaders="0" tabSelected="1" zoomScaleNormal="100" workbookViewId="0">
      <selection activeCell="F7" sqref="F7"/>
    </sheetView>
  </sheetViews>
  <sheetFormatPr defaultColWidth="0" defaultRowHeight="17.399999999999999" customHeight="1" zeroHeight="1" x14ac:dyDescent="0.3"/>
  <cols>
    <col min="1" max="1" width="2.33203125" style="3" customWidth="1"/>
    <col min="2" max="2" width="13.6640625" style="4" customWidth="1"/>
    <col min="3" max="3" width="3.88671875" style="1" customWidth="1"/>
    <col min="4" max="4" width="3.33203125" customWidth="1"/>
    <col min="5" max="5" width="19.44140625" customWidth="1"/>
    <col min="6" max="6" width="37.77734375" customWidth="1"/>
    <col min="7" max="7" width="3.6640625" style="86" customWidth="1"/>
    <col min="8" max="8" width="20.109375" customWidth="1"/>
    <col min="9" max="9" width="3.88671875" customWidth="1"/>
    <col min="10" max="10" width="6.88671875" customWidth="1"/>
    <col min="11" max="11" width="3.33203125" customWidth="1"/>
    <col min="12" max="13" width="8.88671875" hidden="1" customWidth="1"/>
    <col min="14" max="14" width="11.33203125" hidden="1" customWidth="1"/>
    <col min="15" max="15" width="9.6640625" hidden="1" customWidth="1"/>
    <col min="16" max="20" width="9.6640625" hidden="1"/>
  </cols>
  <sheetData>
    <row r="1" spans="1:11" ht="13.8" customHeight="1" x14ac:dyDescent="0.3">
      <c r="A1" s="5"/>
      <c r="B1" s="6"/>
      <c r="C1" s="7"/>
      <c r="D1" s="7"/>
      <c r="E1" s="7"/>
      <c r="F1" s="7"/>
      <c r="G1" s="77"/>
      <c r="H1" s="7"/>
      <c r="I1" s="7"/>
      <c r="J1" s="7"/>
      <c r="K1" s="7"/>
    </row>
    <row r="2" spans="1:11" ht="13.8" customHeight="1" x14ac:dyDescent="0.3">
      <c r="A2" s="5"/>
      <c r="B2" s="6"/>
      <c r="C2" s="8"/>
      <c r="D2" s="9"/>
      <c r="E2" s="9"/>
      <c r="F2" s="9"/>
      <c r="G2" s="78"/>
      <c r="H2" s="9"/>
      <c r="I2" s="9"/>
      <c r="J2" s="10"/>
      <c r="K2" s="7"/>
    </row>
    <row r="3" spans="1:11" ht="17.399999999999999" customHeight="1" x14ac:dyDescent="0.3">
      <c r="A3" s="5"/>
      <c r="B3" s="6"/>
      <c r="C3" s="11"/>
      <c r="D3" s="103" t="str">
        <f>Dane!A24</f>
        <v>W celu dokonania rezerwacji obiadów na hali oraz campu proszę wypełnić białe pola a następnie wysłać cały plik excela (nie pdf) na adres email: jan@wjo.org.pl</v>
      </c>
      <c r="E3" s="103"/>
      <c r="F3" s="103"/>
      <c r="G3" s="103"/>
      <c r="H3" s="103"/>
      <c r="I3" s="103"/>
      <c r="J3" s="12"/>
      <c r="K3" s="7"/>
    </row>
    <row r="4" spans="1:11" ht="17.399999999999999" customHeight="1" x14ac:dyDescent="0.3">
      <c r="A4" s="5"/>
      <c r="B4" s="6"/>
      <c r="C4" s="11"/>
      <c r="D4" s="103"/>
      <c r="E4" s="103"/>
      <c r="F4" s="103"/>
      <c r="G4" s="103"/>
      <c r="H4" s="103"/>
      <c r="I4" s="103"/>
      <c r="J4" s="12"/>
      <c r="K4" s="7"/>
    </row>
    <row r="5" spans="1:11" ht="13.8" customHeight="1" x14ac:dyDescent="0.3">
      <c r="A5" s="5"/>
      <c r="B5" s="6"/>
      <c r="C5" s="11"/>
      <c r="D5" s="14"/>
      <c r="E5" s="14"/>
      <c r="F5" s="14"/>
      <c r="G5" s="14"/>
      <c r="H5" s="14"/>
      <c r="I5" s="14"/>
      <c r="J5" s="12"/>
      <c r="K5" s="7"/>
    </row>
    <row r="6" spans="1:11" ht="13.8" customHeight="1" x14ac:dyDescent="0.6">
      <c r="A6" s="5"/>
      <c r="B6" s="6"/>
      <c r="C6" s="11"/>
      <c r="D6" s="14"/>
      <c r="E6" s="15" t="str">
        <f>Dane!D2</f>
        <v>Dane klubu</v>
      </c>
      <c r="F6" s="16"/>
      <c r="G6" s="79"/>
      <c r="H6" s="13"/>
      <c r="I6" s="13"/>
      <c r="J6" s="12"/>
      <c r="K6" s="7"/>
    </row>
    <row r="7" spans="1:11" ht="13.8" customHeight="1" x14ac:dyDescent="0.3">
      <c r="A7" s="110"/>
      <c r="B7" s="104"/>
      <c r="C7" s="18"/>
      <c r="D7" s="14"/>
      <c r="E7" s="19" t="str">
        <f>Dane!D3</f>
        <v>Nazwa klubu</v>
      </c>
      <c r="F7" s="47"/>
      <c r="G7" s="79" t="str">
        <f>IF(F7="","",", ")</f>
        <v/>
      </c>
      <c r="H7" s="16"/>
      <c r="I7" s="16"/>
      <c r="J7" s="12"/>
      <c r="K7" s="7"/>
    </row>
    <row r="8" spans="1:11" ht="13.8" customHeight="1" x14ac:dyDescent="0.3">
      <c r="A8" s="113"/>
      <c r="B8" s="105"/>
      <c r="C8" s="18"/>
      <c r="D8" s="14"/>
      <c r="E8" s="19" t="str">
        <f>Dane!D4</f>
        <v>Miasto</v>
      </c>
      <c r="F8" s="48"/>
      <c r="G8" s="79" t="str">
        <f t="shared" ref="G8" si="0">IF(F8="","",", ")</f>
        <v/>
      </c>
      <c r="H8" s="16"/>
      <c r="I8" s="16"/>
      <c r="J8" s="12"/>
      <c r="K8" s="7"/>
    </row>
    <row r="9" spans="1:11" ht="13.8" customHeight="1" x14ac:dyDescent="0.3">
      <c r="A9" s="106">
        <v>1</v>
      </c>
      <c r="B9" s="108" t="str">
        <f>Dane!A13</f>
        <v>DANE KLUBU</v>
      </c>
      <c r="C9" s="18"/>
      <c r="D9" s="14"/>
      <c r="E9" s="19"/>
      <c r="F9" s="19"/>
      <c r="G9" s="19"/>
      <c r="H9" s="16"/>
      <c r="I9" s="16"/>
      <c r="J9" s="12"/>
      <c r="K9" s="7"/>
    </row>
    <row r="10" spans="1:11" ht="13.8" customHeight="1" x14ac:dyDescent="0.3">
      <c r="A10" s="107"/>
      <c r="B10" s="109"/>
      <c r="C10" s="18"/>
      <c r="D10" s="14"/>
      <c r="E10" s="14"/>
      <c r="F10" s="46"/>
      <c r="G10" s="79"/>
      <c r="H10" s="21"/>
      <c r="I10" s="21"/>
      <c r="J10" s="12"/>
      <c r="K10" s="7"/>
    </row>
    <row r="11" spans="1:11" ht="13.8" customHeight="1" x14ac:dyDescent="0.3">
      <c r="A11" s="111">
        <v>2</v>
      </c>
      <c r="B11" s="112" t="str">
        <f>Dane!A14</f>
        <v>REZERWACJA</v>
      </c>
      <c r="C11" s="11"/>
      <c r="D11" s="14"/>
      <c r="E11" s="14"/>
      <c r="F11" s="46"/>
      <c r="G11" s="79"/>
      <c r="H11" s="21"/>
      <c r="I11" s="21"/>
      <c r="J11" s="12"/>
      <c r="K11" s="7"/>
    </row>
    <row r="12" spans="1:11" ht="13.8" customHeight="1" x14ac:dyDescent="0.3">
      <c r="A12" s="110"/>
      <c r="B12" s="104"/>
      <c r="C12" s="11"/>
      <c r="D12" s="14"/>
      <c r="E12" s="15" t="str">
        <f>Dane!D8</f>
        <v>Osoba kontaktowa</v>
      </c>
      <c r="F12" s="16"/>
      <c r="G12" s="80"/>
      <c r="H12" s="21"/>
      <c r="I12" s="21"/>
      <c r="J12" s="12"/>
      <c r="K12" s="7"/>
    </row>
    <row r="13" spans="1:11" ht="13.8" customHeight="1" x14ac:dyDescent="0.3">
      <c r="A13" s="110"/>
      <c r="B13" s="104"/>
      <c r="C13" s="11"/>
      <c r="D13" s="14"/>
      <c r="E13" s="19" t="str">
        <f>Dane!D9</f>
        <v>Nazwisko i imię</v>
      </c>
      <c r="F13" s="47"/>
      <c r="G13" s="79" t="str">
        <f t="shared" ref="G13:G14" si="1">IF(F13="","",", ")</f>
        <v/>
      </c>
      <c r="H13" s="21"/>
      <c r="I13" s="21"/>
      <c r="J13" s="12"/>
      <c r="K13" s="7"/>
    </row>
    <row r="14" spans="1:11" ht="13.8" customHeight="1" x14ac:dyDescent="0.3">
      <c r="A14" s="110"/>
      <c r="B14" s="104"/>
      <c r="C14" s="11"/>
      <c r="D14" s="14"/>
      <c r="E14" s="19" t="str">
        <f>Dane!D10</f>
        <v>Numer tel.kom.</v>
      </c>
      <c r="F14" s="48"/>
      <c r="G14" s="79" t="str">
        <f t="shared" si="1"/>
        <v/>
      </c>
      <c r="H14" s="21"/>
      <c r="I14" s="21"/>
      <c r="J14" s="12"/>
      <c r="K14" s="7"/>
    </row>
    <row r="15" spans="1:11" ht="13.8" customHeight="1" x14ac:dyDescent="0.3">
      <c r="A15" s="110"/>
      <c r="B15" s="104"/>
      <c r="C15" s="11"/>
      <c r="D15" s="14"/>
      <c r="E15" s="19" t="str">
        <f>Dane!D11</f>
        <v>e-mail</v>
      </c>
      <c r="F15" s="49"/>
      <c r="G15" s="79"/>
      <c r="H15" s="21"/>
      <c r="I15" s="21"/>
      <c r="J15" s="12"/>
      <c r="K15" s="7"/>
    </row>
    <row r="16" spans="1:11" ht="13.8" customHeight="1" x14ac:dyDescent="0.3">
      <c r="A16" s="110"/>
      <c r="B16" s="104"/>
      <c r="C16" s="11"/>
      <c r="D16" s="14"/>
      <c r="E16" s="15"/>
      <c r="F16" s="20"/>
      <c r="G16" s="81"/>
      <c r="H16" s="21"/>
      <c r="I16" s="21"/>
      <c r="J16" s="12"/>
      <c r="K16" s="7"/>
    </row>
    <row r="17" spans="1:11" ht="13.8" customHeight="1" x14ac:dyDescent="0.3">
      <c r="A17" s="110"/>
      <c r="B17" s="104"/>
      <c r="C17" s="11"/>
      <c r="D17" s="14"/>
      <c r="E17" s="15"/>
      <c r="F17" s="20"/>
      <c r="G17" s="81"/>
      <c r="H17" s="21"/>
      <c r="I17" s="21"/>
      <c r="J17" s="12"/>
      <c r="K17" s="7"/>
    </row>
    <row r="18" spans="1:11" ht="13.8" customHeight="1" x14ac:dyDescent="0.3">
      <c r="A18" s="110"/>
      <c r="B18" s="104"/>
      <c r="C18" s="11"/>
      <c r="D18" s="14"/>
      <c r="E18" s="15" t="str">
        <f>Dane!D14</f>
        <v>Dane do faktury</v>
      </c>
      <c r="F18" s="20"/>
      <c r="G18" s="81"/>
      <c r="H18" s="21"/>
      <c r="I18" s="21"/>
      <c r="J18" s="12"/>
      <c r="K18" s="7"/>
    </row>
    <row r="19" spans="1:11" ht="13.8" customHeight="1" x14ac:dyDescent="0.3">
      <c r="A19" s="110"/>
      <c r="B19" s="104"/>
      <c r="C19" s="11"/>
      <c r="D19" s="14"/>
      <c r="E19" s="19" t="str">
        <f>Dane!D15</f>
        <v>Nazwa klubu</v>
      </c>
      <c r="F19" s="47"/>
      <c r="G19" s="79" t="str">
        <f t="shared" ref="G19:G22" si="2">IF(F19="","",", ")</f>
        <v/>
      </c>
      <c r="H19" s="17"/>
      <c r="I19" s="17"/>
      <c r="J19" s="12"/>
      <c r="K19" s="7"/>
    </row>
    <row r="20" spans="1:11" ht="13.8" customHeight="1" x14ac:dyDescent="0.3">
      <c r="A20" s="110"/>
      <c r="B20" s="104"/>
      <c r="C20" s="11"/>
      <c r="D20" s="14"/>
      <c r="E20" s="19" t="str">
        <f>Dane!D16</f>
        <v>Adres</v>
      </c>
      <c r="F20" s="48"/>
      <c r="G20" s="79" t="str">
        <f t="shared" si="2"/>
        <v/>
      </c>
      <c r="H20" s="17"/>
      <c r="I20" s="17"/>
      <c r="J20" s="12"/>
      <c r="K20" s="22"/>
    </row>
    <row r="21" spans="1:11" ht="13.8" customHeight="1" x14ac:dyDescent="0.3">
      <c r="A21" s="23"/>
      <c r="B21" s="24"/>
      <c r="C21" s="11"/>
      <c r="D21" s="14"/>
      <c r="E21" s="19" t="str">
        <f>Dane!D17</f>
        <v>NIP</v>
      </c>
      <c r="F21" s="49"/>
      <c r="G21" s="79" t="str">
        <f t="shared" si="2"/>
        <v/>
      </c>
      <c r="H21" s="17"/>
      <c r="I21" s="17"/>
      <c r="J21" s="12"/>
      <c r="K21" s="22"/>
    </row>
    <row r="22" spans="1:11" ht="13.8" customHeight="1" x14ac:dyDescent="0.3">
      <c r="A22" s="23"/>
      <c r="B22" s="24"/>
      <c r="C22" s="11"/>
      <c r="D22" s="14"/>
      <c r="E22" s="19"/>
      <c r="F22" s="19"/>
      <c r="G22" s="79" t="str">
        <f t="shared" si="2"/>
        <v/>
      </c>
      <c r="H22" s="17"/>
      <c r="I22" s="17"/>
      <c r="J22" s="12"/>
      <c r="K22" s="22"/>
    </row>
    <row r="23" spans="1:11" ht="13.8" customHeight="1" x14ac:dyDescent="0.3">
      <c r="A23" s="5"/>
      <c r="B23" s="67"/>
      <c r="C23" s="11"/>
      <c r="D23" s="37"/>
      <c r="E23" s="37"/>
      <c r="F23" s="37"/>
      <c r="G23" s="82"/>
      <c r="H23" s="37"/>
      <c r="I23" s="37"/>
      <c r="J23" s="12"/>
      <c r="K23" s="22"/>
    </row>
    <row r="24" spans="1:11" ht="13.8" customHeight="1" x14ac:dyDescent="0.3">
      <c r="A24" s="5"/>
      <c r="B24" s="6"/>
      <c r="C24" s="11"/>
      <c r="D24" s="72"/>
      <c r="E24" s="72"/>
      <c r="F24" s="72"/>
      <c r="G24" s="83"/>
      <c r="H24" s="72"/>
      <c r="I24" s="72"/>
      <c r="J24" s="12"/>
      <c r="K24" s="22"/>
    </row>
    <row r="25" spans="1:11" ht="13.8" customHeight="1" x14ac:dyDescent="0.3">
      <c r="A25" s="5"/>
      <c r="B25" s="6" t="str">
        <f>Dane!A15</f>
        <v>Strona 1/2</v>
      </c>
      <c r="C25" s="25"/>
      <c r="D25" s="26"/>
      <c r="E25" s="26"/>
      <c r="F25" s="27"/>
      <c r="G25" s="84"/>
      <c r="H25" s="28"/>
      <c r="I25" s="28"/>
      <c r="J25" s="29"/>
      <c r="K25" s="22"/>
    </row>
    <row r="26" spans="1:11" ht="13.8" customHeight="1" x14ac:dyDescent="0.3">
      <c r="A26" s="22"/>
      <c r="B26" s="22"/>
      <c r="C26" s="22"/>
      <c r="D26" s="22"/>
      <c r="E26" s="22"/>
      <c r="F26" s="22"/>
      <c r="G26" s="85"/>
      <c r="H26" s="22"/>
      <c r="I26" s="22"/>
      <c r="J26" s="22"/>
      <c r="K26" s="22"/>
    </row>
    <row r="27" spans="1:11" ht="13.8" hidden="1" customHeight="1" x14ac:dyDescent="0.3"/>
    <row r="28" spans="1:11" ht="16.95" hidden="1" customHeight="1" x14ac:dyDescent="0.3"/>
    <row r="29" spans="1:11" ht="16.95" hidden="1" customHeight="1" x14ac:dyDescent="0.3"/>
    <row r="30" spans="1:11" ht="16.95" hidden="1" customHeight="1" x14ac:dyDescent="0.3"/>
    <row r="31" spans="1:11" ht="16.95" hidden="1" customHeight="1" x14ac:dyDescent="0.3"/>
    <row r="32" spans="1:11" ht="16.95" hidden="1" customHeight="1" x14ac:dyDescent="0.3"/>
    <row r="33" ht="16.95" hidden="1" customHeight="1" x14ac:dyDescent="0.3"/>
    <row r="34" ht="16.95" hidden="1" customHeight="1" x14ac:dyDescent="0.3"/>
    <row r="35" ht="16.95" hidden="1" customHeight="1" x14ac:dyDescent="0.3"/>
    <row r="36" ht="16.95" hidden="1" customHeight="1" x14ac:dyDescent="0.3"/>
    <row r="37" ht="16.95" hidden="1" customHeight="1" x14ac:dyDescent="0.3"/>
    <row r="38" ht="16.95" hidden="1" customHeight="1" x14ac:dyDescent="0.3"/>
    <row r="39" ht="16.95" hidden="1" customHeight="1" x14ac:dyDescent="0.3"/>
    <row r="40" ht="16.95" hidden="1" customHeight="1" x14ac:dyDescent="0.3"/>
    <row r="41" ht="16.95" hidden="1" customHeight="1" x14ac:dyDescent="0.3"/>
    <row r="42" ht="16.95" hidden="1" customHeight="1" x14ac:dyDescent="0.3"/>
    <row r="43" ht="16.95" hidden="1" customHeight="1" x14ac:dyDescent="0.3"/>
    <row r="44" ht="16.95" hidden="1" customHeight="1" x14ac:dyDescent="0.3"/>
    <row r="45" ht="16.95" hidden="1" customHeight="1" x14ac:dyDescent="0.3"/>
    <row r="46" ht="16.95" hidden="1" customHeight="1" x14ac:dyDescent="0.3"/>
    <row r="47" ht="16.95" hidden="1" customHeight="1" x14ac:dyDescent="0.3"/>
    <row r="48" ht="16.95" hidden="1" customHeight="1" x14ac:dyDescent="0.3"/>
    <row r="49" ht="17.399999999999999" hidden="1" customHeight="1" x14ac:dyDescent="0.3"/>
    <row r="50" ht="17.399999999999999" hidden="1" customHeight="1" x14ac:dyDescent="0.3"/>
    <row r="51" ht="17.399999999999999" hidden="1" customHeight="1" x14ac:dyDescent="0.3"/>
    <row r="52" ht="17.399999999999999" hidden="1" customHeight="1" x14ac:dyDescent="0.3"/>
    <row r="53" ht="17.399999999999999" hidden="1" customHeight="1" x14ac:dyDescent="0.3"/>
    <row r="54" ht="17.399999999999999" hidden="1" customHeight="1" x14ac:dyDescent="0.3"/>
    <row r="55" ht="17.399999999999999" hidden="1" customHeight="1" x14ac:dyDescent="0.3"/>
    <row r="56" ht="17.399999999999999" hidden="1" customHeight="1" x14ac:dyDescent="0.3"/>
    <row r="57" ht="17.399999999999999" hidden="1" customHeight="1" x14ac:dyDescent="0.3"/>
    <row r="58" ht="17.399999999999999" hidden="1" customHeight="1" x14ac:dyDescent="0.3"/>
    <row r="59" ht="17.399999999999999" hidden="1" customHeight="1" x14ac:dyDescent="0.3"/>
    <row r="60" ht="17.399999999999999" hidden="1" customHeight="1" x14ac:dyDescent="0.3"/>
    <row r="61" ht="17.399999999999999" hidden="1" customHeight="1" x14ac:dyDescent="0.3"/>
    <row r="62" ht="17.399999999999999" hidden="1" customHeight="1" x14ac:dyDescent="0.3"/>
    <row r="63" ht="17.399999999999999" hidden="1" customHeight="1" x14ac:dyDescent="0.3"/>
    <row r="64" ht="17.399999999999999" hidden="1" customHeight="1" x14ac:dyDescent="0.3"/>
    <row r="65" ht="17.399999999999999" hidden="1" customHeight="1" x14ac:dyDescent="0.3"/>
    <row r="66" ht="17.399999999999999" hidden="1" customHeight="1" x14ac:dyDescent="0.3"/>
    <row r="67" ht="17.399999999999999" hidden="1" customHeight="1" x14ac:dyDescent="0.3"/>
  </sheetData>
  <sheetProtection password="CC7A" sheet="1" objects="1" scenarios="1" selectLockedCells="1"/>
  <customSheetViews>
    <customSheetView guid="{5321613D-1962-40C4-B1A4-6B7108A946D8}" scale="85" hiddenRows="1" hiddenColumns="1">
      <selection activeCell="E18" sqref="E18:F20"/>
      <pageMargins left="0.7" right="0.7" top="0.75" bottom="0.75" header="0.3" footer="0.3"/>
      <pageSetup paperSize="9" orientation="portrait" r:id="rId1"/>
    </customSheetView>
  </customSheetViews>
  <mergeCells count="15">
    <mergeCell ref="D3:I4"/>
    <mergeCell ref="B7:B8"/>
    <mergeCell ref="A9:A10"/>
    <mergeCell ref="B9:B10"/>
    <mergeCell ref="A19:A20"/>
    <mergeCell ref="B19:B20"/>
    <mergeCell ref="A17:A18"/>
    <mergeCell ref="B17:B18"/>
    <mergeCell ref="A11:A12"/>
    <mergeCell ref="B11:B12"/>
    <mergeCell ref="A13:A14"/>
    <mergeCell ref="B13:B14"/>
    <mergeCell ref="A15:A16"/>
    <mergeCell ref="B15:B16"/>
    <mergeCell ref="A7:A8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4516-0B61-4307-A355-498C404F5FF3}">
  <dimension ref="A1:N45"/>
  <sheetViews>
    <sheetView showGridLines="0" showRowColHeaders="0" zoomScaleNormal="100" zoomScaleSheetLayoutView="100" workbookViewId="0">
      <selection activeCell="G11" sqref="G11"/>
    </sheetView>
  </sheetViews>
  <sheetFormatPr defaultColWidth="0" defaultRowHeight="14.4" zeroHeight="1" x14ac:dyDescent="0.3"/>
  <cols>
    <col min="1" max="1" width="2.33203125" style="3" customWidth="1"/>
    <col min="2" max="2" width="13.6640625" style="4" customWidth="1"/>
    <col min="3" max="3" width="3.5546875" style="75" customWidth="1"/>
    <col min="4" max="4" width="24.33203125" style="75" customWidth="1"/>
    <col min="5" max="5" width="7.5546875" style="75" customWidth="1"/>
    <col min="6" max="6" width="7.33203125" style="75" customWidth="1"/>
    <col min="7" max="10" width="8.88671875" style="75" customWidth="1"/>
    <col min="11" max="11" width="11.5546875" style="75" customWidth="1"/>
    <col min="12" max="12" width="5.88671875" style="75" customWidth="1"/>
    <col min="13" max="13" width="1.5546875" style="75" customWidth="1"/>
    <col min="14" max="14" width="3.109375" customWidth="1"/>
    <col min="15" max="16384" width="8.88671875" hidden="1"/>
  </cols>
  <sheetData>
    <row r="1" spans="1:14" ht="13.8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3"/>
    </row>
    <row r="2" spans="1:14" ht="13.8" customHeight="1" x14ac:dyDescent="0.3">
      <c r="A2" s="5"/>
      <c r="B2" s="6"/>
      <c r="C2" s="60"/>
      <c r="D2" s="50"/>
      <c r="E2" s="50"/>
      <c r="F2" s="50"/>
      <c r="G2" s="50"/>
      <c r="H2" s="50"/>
      <c r="I2" s="50"/>
      <c r="J2" s="50"/>
      <c r="K2" s="50"/>
      <c r="L2" s="50"/>
      <c r="M2" s="51"/>
      <c r="N2" s="73"/>
    </row>
    <row r="3" spans="1:14" ht="13.8" customHeight="1" x14ac:dyDescent="0.3">
      <c r="A3" s="5"/>
      <c r="B3" s="6"/>
      <c r="C3" s="61"/>
      <c r="D3" s="71" t="str">
        <f>_xlfn.CONCAT(Dane!D3,Dane!E3,Dane!D4,Dane!E4)</f>
        <v>Nazwa klubu,Miasto</v>
      </c>
      <c r="E3" s="68" t="str">
        <f>CONCATENATE('DANE KLUBU'!F7,'DANE KLUBU'!G7,'DANE KLUBU'!F8,'DANE KLUBU'!G8,'DANE KLUBU'!F9)</f>
        <v/>
      </c>
      <c r="F3" s="58"/>
      <c r="G3" s="58"/>
      <c r="H3" s="58"/>
      <c r="I3" s="58"/>
      <c r="J3" s="58"/>
      <c r="K3" s="89" t="s">
        <v>31</v>
      </c>
      <c r="L3" s="90"/>
      <c r="M3" s="45"/>
      <c r="N3" s="73"/>
    </row>
    <row r="4" spans="1:14" ht="13.8" customHeight="1" x14ac:dyDescent="0.3">
      <c r="A4" s="5"/>
      <c r="B4" s="6"/>
      <c r="C4" s="61"/>
      <c r="D4" s="71" t="str">
        <f>CONCATENATE(Dane!D8)</f>
        <v>Osoba kontaktowa</v>
      </c>
      <c r="E4" s="69" t="str">
        <f>CONCATENATE('DANE KLUBU'!F13,'DANE KLUBU'!G13,'DANE KLUBU'!F14,'DANE KLUBU'!G14,'DANE KLUBU'!F15,)</f>
        <v/>
      </c>
      <c r="F4" s="58"/>
      <c r="G4" s="58"/>
      <c r="H4" s="58"/>
      <c r="I4" s="58"/>
      <c r="J4" s="58"/>
      <c r="K4" s="58"/>
      <c r="L4" s="58"/>
      <c r="M4" s="45"/>
      <c r="N4" s="73"/>
    </row>
    <row r="5" spans="1:14" ht="13.8" customHeight="1" x14ac:dyDescent="0.3">
      <c r="A5" s="5"/>
      <c r="B5" s="6"/>
      <c r="C5" s="61"/>
      <c r="D5" s="71" t="str">
        <f>Dane!D14</f>
        <v>Dane do faktury</v>
      </c>
      <c r="E5" s="69" t="str">
        <f>CONCATENATE('DANE KLUBU'!F19,'DANE KLUBU'!G19,'DANE KLUBU'!F20,'DANE KLUBU'!G20,'DANE KLUBU'!F21,'DANE KLUBU'!G21,'DANE KLUBU'!F22)</f>
        <v/>
      </c>
      <c r="F5" s="58"/>
      <c r="G5" s="58"/>
      <c r="H5" s="58"/>
      <c r="I5" s="58"/>
      <c r="J5" s="58"/>
      <c r="K5" s="58"/>
      <c r="L5" s="58"/>
      <c r="M5" s="45"/>
      <c r="N5" s="73"/>
    </row>
    <row r="6" spans="1:14" ht="13.8" customHeight="1" x14ac:dyDescent="0.3">
      <c r="A6" s="5"/>
      <c r="B6" s="6"/>
      <c r="C6" s="61"/>
      <c r="D6" s="58"/>
      <c r="E6" s="58"/>
      <c r="F6" s="58"/>
      <c r="G6" s="58"/>
      <c r="H6" s="58"/>
      <c r="I6" s="58"/>
      <c r="J6" s="58"/>
      <c r="K6" s="58"/>
      <c r="L6" s="58"/>
      <c r="M6" s="45"/>
      <c r="N6" s="73"/>
    </row>
    <row r="7" spans="1:14" ht="13.8" customHeight="1" x14ac:dyDescent="0.3">
      <c r="A7" s="110"/>
      <c r="B7" s="114"/>
      <c r="C7" s="61"/>
      <c r="D7" s="58"/>
      <c r="E7" s="58"/>
      <c r="F7" s="58"/>
      <c r="G7" s="115" t="str">
        <f>Dane!D20</f>
        <v>W białych polach wybierz ilość zawodników</v>
      </c>
      <c r="H7" s="115"/>
      <c r="I7" s="115"/>
      <c r="J7" s="115"/>
      <c r="K7" s="58"/>
      <c r="L7" s="58"/>
      <c r="M7" s="45"/>
      <c r="N7" s="73"/>
    </row>
    <row r="8" spans="1:14" ht="13.8" customHeight="1" x14ac:dyDescent="0.3">
      <c r="A8" s="110"/>
      <c r="B8" s="114"/>
      <c r="C8" s="61"/>
      <c r="D8" s="58"/>
      <c r="E8" s="58"/>
      <c r="F8" s="58"/>
      <c r="G8" s="58"/>
      <c r="H8" s="58"/>
      <c r="I8" s="58"/>
      <c r="J8" s="58"/>
      <c r="K8" s="58"/>
      <c r="L8" s="58"/>
      <c r="M8" s="45"/>
      <c r="N8" s="73"/>
    </row>
    <row r="9" spans="1:14" ht="13.8" customHeight="1" x14ac:dyDescent="0.3">
      <c r="A9" s="110">
        <v>1</v>
      </c>
      <c r="B9" s="114" t="str">
        <f>Dane!A13</f>
        <v>DANE KLUBU</v>
      </c>
      <c r="C9" s="61"/>
      <c r="D9" s="58"/>
      <c r="E9" s="58"/>
      <c r="F9" s="58"/>
      <c r="G9" s="53">
        <f>Dane!$H$4</f>
        <v>43736</v>
      </c>
      <c r="H9" s="53">
        <f>Dane!$H$5</f>
        <v>43737</v>
      </c>
      <c r="I9" s="53">
        <f>Dane!$H$6</f>
        <v>43738</v>
      </c>
      <c r="J9" s="53">
        <f>Dane!$H$7</f>
        <v>43739</v>
      </c>
      <c r="K9" s="58"/>
      <c r="L9" s="58"/>
      <c r="M9" s="45"/>
      <c r="N9" s="73"/>
    </row>
    <row r="10" spans="1:14" ht="13.8" customHeight="1" x14ac:dyDescent="0.3">
      <c r="A10" s="110"/>
      <c r="B10" s="114"/>
      <c r="C10" s="61"/>
      <c r="D10" s="58"/>
      <c r="E10" s="58"/>
      <c r="F10" s="58"/>
      <c r="G10" s="52" t="str">
        <f>VLOOKUP(G9,Dane!$H$2:$I$8,2)</f>
        <v>Sobota</v>
      </c>
      <c r="H10" s="52" t="str">
        <f>VLOOKUP(H9,Dane!$H$2:$I$8,2)</f>
        <v>Niedziela</v>
      </c>
      <c r="I10" s="52" t="str">
        <f>VLOOKUP(I9,Dane!$H$2:$I$8,2)</f>
        <v>Poniedziałek</v>
      </c>
      <c r="J10" s="52" t="str">
        <f>VLOOKUP(J9,Dane!$H$2:$I$8,2)</f>
        <v>Wtorek</v>
      </c>
      <c r="K10" s="58"/>
      <c r="L10" s="58"/>
      <c r="M10" s="45"/>
      <c r="N10" s="73"/>
    </row>
    <row r="11" spans="1:14" ht="13.8" customHeight="1" x14ac:dyDescent="0.3">
      <c r="A11" s="106">
        <v>2</v>
      </c>
      <c r="B11" s="108" t="str">
        <f>Dane!A14</f>
        <v>REZERWACJA</v>
      </c>
      <c r="C11" s="58"/>
      <c r="D11" s="58"/>
      <c r="E11" s="58"/>
      <c r="F11" s="58"/>
      <c r="G11" s="59"/>
      <c r="H11" s="59"/>
      <c r="I11" s="59"/>
      <c r="J11" s="59"/>
      <c r="K11" s="58"/>
      <c r="L11" s="58"/>
      <c r="M11" s="45"/>
      <c r="N11" s="73"/>
    </row>
    <row r="12" spans="1:14" ht="13.8" customHeight="1" x14ac:dyDescent="0.3">
      <c r="A12" s="107"/>
      <c r="B12" s="109"/>
      <c r="C12" s="58"/>
      <c r="D12" s="62" t="str">
        <f>Dane!A2</f>
        <v>Obiad (lunch) na hali Torwar</v>
      </c>
      <c r="E12" s="94">
        <f>Dane!B2</f>
        <v>25</v>
      </c>
      <c r="F12" s="56"/>
      <c r="G12" s="96" t="str">
        <f>IF(G11="","",$E12*G11)</f>
        <v/>
      </c>
      <c r="H12" s="96" t="str">
        <f>IF(H11="","",$E12*H11)</f>
        <v/>
      </c>
      <c r="I12" s="96" t="str">
        <f>IF(I11="","",$E12*I11)</f>
        <v/>
      </c>
      <c r="J12" s="96" t="str">
        <f>IF(J11="","",$E12*J11)</f>
        <v/>
      </c>
      <c r="K12" s="97" t="str">
        <f>IF(SUM(G12:J12)=0,"",SUM(G12:J12))</f>
        <v/>
      </c>
      <c r="L12" s="58"/>
      <c r="M12" s="45"/>
      <c r="N12" s="73"/>
    </row>
    <row r="13" spans="1:14" ht="13.8" customHeight="1" x14ac:dyDescent="0.3">
      <c r="A13" s="110"/>
      <c r="B13" s="114"/>
      <c r="C13" s="61"/>
      <c r="D13" s="76" t="str">
        <f>Dane!A3</f>
        <v>Cena obiadu bez rezerwacji  - 27,00 zł</v>
      </c>
      <c r="E13" s="63"/>
      <c r="F13" s="58"/>
      <c r="G13" s="65"/>
      <c r="H13" s="65"/>
      <c r="I13" s="65"/>
      <c r="J13" s="65"/>
      <c r="K13" s="58"/>
      <c r="L13" s="58"/>
      <c r="M13" s="45"/>
      <c r="N13" s="73"/>
    </row>
    <row r="14" spans="1:14" ht="13.8" customHeight="1" x14ac:dyDescent="0.3">
      <c r="A14" s="110"/>
      <c r="B14" s="114"/>
      <c r="C14" s="61"/>
      <c r="D14" s="76"/>
      <c r="E14" s="37"/>
      <c r="F14" s="37"/>
      <c r="G14" s="65"/>
      <c r="H14" s="65"/>
      <c r="I14" s="65"/>
      <c r="J14" s="65"/>
      <c r="K14" s="37"/>
      <c r="L14" s="58"/>
      <c r="M14" s="45"/>
      <c r="N14" s="73"/>
    </row>
    <row r="15" spans="1:14" ht="13.8" customHeight="1" x14ac:dyDescent="0.3">
      <c r="A15" s="110"/>
      <c r="B15" s="114"/>
      <c r="C15" s="61"/>
      <c r="D15" s="58"/>
      <c r="E15" s="58"/>
      <c r="F15" s="58"/>
      <c r="G15" s="65"/>
      <c r="H15" s="65"/>
      <c r="I15" s="59"/>
      <c r="J15" s="59"/>
      <c r="K15" s="58"/>
      <c r="L15" s="58"/>
      <c r="M15" s="45"/>
      <c r="N15" s="73"/>
    </row>
    <row r="16" spans="1:14" ht="13.8" customHeight="1" x14ac:dyDescent="0.3">
      <c r="A16" s="110"/>
      <c r="B16" s="114"/>
      <c r="C16" s="61"/>
      <c r="D16" s="64" t="str">
        <f>Dane!A5</f>
        <v>Camp-randori (oplata za 1 dzień)</v>
      </c>
      <c r="E16" s="95">
        <f>Dane!B5</f>
        <v>30</v>
      </c>
      <c r="F16" s="57"/>
      <c r="G16" s="66"/>
      <c r="H16" s="66"/>
      <c r="I16" s="98" t="str">
        <f>IF(I15="","",$E16*I15)</f>
        <v/>
      </c>
      <c r="J16" s="98" t="str">
        <f>IF(J15="","",$E16*J15)</f>
        <v/>
      </c>
      <c r="K16" s="99" t="str">
        <f>IF(SUM(G16:J16)=0,"",SUM(G16:J16))</f>
        <v/>
      </c>
      <c r="L16" s="58"/>
      <c r="M16" s="45"/>
      <c r="N16" s="73"/>
    </row>
    <row r="17" spans="1:14" ht="13.8" customHeight="1" x14ac:dyDescent="0.3">
      <c r="A17" s="110"/>
      <c r="B17" s="114"/>
      <c r="C17" s="61"/>
      <c r="D17" s="76" t="str">
        <f>Dane!A6</f>
        <v>Cena tylko dla zawodników z aktywną licencją PZJudo (pozostali 65,00 zł)</v>
      </c>
      <c r="E17" s="58"/>
      <c r="F17" s="58"/>
      <c r="G17" s="58"/>
      <c r="H17" s="58"/>
      <c r="I17" s="58"/>
      <c r="J17" s="58"/>
      <c r="K17" s="58"/>
      <c r="L17" s="58"/>
      <c r="M17" s="45"/>
      <c r="N17" s="73"/>
    </row>
    <row r="18" spans="1:14" ht="13.8" customHeight="1" x14ac:dyDescent="0.3">
      <c r="A18" s="110"/>
      <c r="B18" s="114"/>
      <c r="C18" s="61"/>
      <c r="D18" s="101" t="str">
        <f>Dane!A7</f>
        <v>Price only for polish competitors with valid licence of PJA</v>
      </c>
      <c r="E18" s="102"/>
      <c r="F18" s="102"/>
      <c r="G18" s="58"/>
      <c r="H18" s="58"/>
      <c r="I18" s="58"/>
      <c r="J18" s="58"/>
      <c r="K18" s="37"/>
      <c r="L18" s="58"/>
      <c r="M18" s="45"/>
      <c r="N18" s="73"/>
    </row>
    <row r="19" spans="1:14" ht="13.8" customHeight="1" x14ac:dyDescent="0.3">
      <c r="A19" s="110"/>
      <c r="B19" s="114"/>
      <c r="C19" s="61"/>
      <c r="D19" s="76"/>
      <c r="E19" s="37"/>
      <c r="F19" s="37"/>
      <c r="G19" s="58"/>
      <c r="H19" s="58"/>
      <c r="I19" s="58"/>
      <c r="J19" s="58"/>
      <c r="K19" s="37"/>
      <c r="L19" s="58"/>
      <c r="M19" s="45"/>
      <c r="N19" s="73"/>
    </row>
    <row r="20" spans="1:14" ht="13.8" customHeight="1" x14ac:dyDescent="0.3">
      <c r="A20" s="110"/>
      <c r="B20" s="114"/>
      <c r="C20" s="61"/>
      <c r="D20" s="58"/>
      <c r="E20" s="58"/>
      <c r="F20" s="58"/>
      <c r="G20" s="58"/>
      <c r="H20" s="58"/>
      <c r="I20" s="58"/>
      <c r="J20" s="58"/>
      <c r="K20" s="58"/>
      <c r="L20" s="58"/>
      <c r="M20" s="45"/>
      <c r="N20" s="73"/>
    </row>
    <row r="21" spans="1:14" ht="13.8" customHeight="1" x14ac:dyDescent="0.3">
      <c r="A21" s="23"/>
      <c r="B21" s="55"/>
      <c r="C21" s="61"/>
      <c r="D21" s="58"/>
      <c r="E21" s="58"/>
      <c r="F21" s="58"/>
      <c r="G21" s="58"/>
      <c r="H21" s="58"/>
      <c r="I21" s="58"/>
      <c r="J21" s="58"/>
      <c r="K21" s="58"/>
      <c r="L21" s="58"/>
      <c r="M21" s="45"/>
      <c r="N21" s="73"/>
    </row>
    <row r="22" spans="1:14" ht="13.8" customHeight="1" thickBot="1" x14ac:dyDescent="0.35">
      <c r="A22" s="23"/>
      <c r="B22" s="55"/>
      <c r="C22" s="61"/>
      <c r="D22" s="58"/>
      <c r="E22" s="58"/>
      <c r="F22" s="58"/>
      <c r="G22" s="58"/>
      <c r="H22" s="58"/>
      <c r="I22" s="58"/>
      <c r="J22" s="58"/>
      <c r="K22" s="58"/>
      <c r="L22" s="58"/>
      <c r="M22" s="45"/>
      <c r="N22" s="73"/>
    </row>
    <row r="23" spans="1:14" ht="13.8" customHeight="1" thickBot="1" x14ac:dyDescent="0.35">
      <c r="A23" s="5"/>
      <c r="B23" s="55"/>
      <c r="C23" s="61"/>
      <c r="D23" s="58"/>
      <c r="E23" s="58"/>
      <c r="F23" s="58"/>
      <c r="G23" s="58"/>
      <c r="H23" s="58"/>
      <c r="I23" s="58"/>
      <c r="J23" s="58" t="s">
        <v>1</v>
      </c>
      <c r="K23" s="100">
        <f>SUM(K12,K16)</f>
        <v>0</v>
      </c>
      <c r="L23" s="58"/>
      <c r="M23" s="45"/>
      <c r="N23" s="73"/>
    </row>
    <row r="24" spans="1:14" ht="13.8" customHeight="1" x14ac:dyDescent="0.3">
      <c r="A24" s="5"/>
      <c r="B24" s="55"/>
      <c r="C24" s="61"/>
      <c r="D24" s="58"/>
      <c r="E24" s="58"/>
      <c r="F24" s="58"/>
      <c r="G24" s="58"/>
      <c r="H24" s="58"/>
      <c r="I24" s="58"/>
      <c r="J24" s="58"/>
      <c r="K24" s="58"/>
      <c r="L24" s="58"/>
      <c r="M24" s="45"/>
      <c r="N24" s="73"/>
    </row>
    <row r="25" spans="1:14" ht="13.8" customHeight="1" x14ac:dyDescent="0.3">
      <c r="A25" s="5"/>
      <c r="B25" s="55" t="str">
        <f>Dane!A16</f>
        <v>Strona 2/2</v>
      </c>
      <c r="C25" s="61"/>
      <c r="D25" s="37"/>
      <c r="E25" s="37"/>
      <c r="F25" s="37"/>
      <c r="G25" s="37"/>
      <c r="H25" s="37"/>
      <c r="I25" s="37"/>
      <c r="J25" s="37"/>
      <c r="K25" s="37"/>
      <c r="L25" s="58"/>
      <c r="M25" s="88"/>
      <c r="N25" s="73"/>
    </row>
    <row r="26" spans="1:14" ht="13.8" customHeight="1" x14ac:dyDescent="0.3">
      <c r="A26" s="5"/>
      <c r="B26" s="67"/>
      <c r="C26" s="74"/>
      <c r="D26" s="74"/>
      <c r="E26" s="74"/>
      <c r="F26" s="74"/>
      <c r="G26" s="74"/>
      <c r="H26" s="74"/>
      <c r="I26" s="74"/>
      <c r="J26" s="74"/>
      <c r="K26" s="74"/>
      <c r="L26" s="74"/>
      <c r="N26" s="73"/>
    </row>
    <row r="27" spans="1:14" ht="13.8" hidden="1" customHeight="1" x14ac:dyDescent="0.3"/>
    <row r="28" spans="1:14" hidden="1" x14ac:dyDescent="0.3"/>
    <row r="29" spans="1:14" hidden="1" x14ac:dyDescent="0.3"/>
    <row r="30" spans="1:14" hidden="1" x14ac:dyDescent="0.3"/>
    <row r="31" spans="1:14" hidden="1" x14ac:dyDescent="0.3"/>
    <row r="32" spans="1:14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</sheetData>
  <sheetProtection password="CC7A" sheet="1" objects="1" scenarios="1" selectLockedCells="1"/>
  <mergeCells count="15">
    <mergeCell ref="A7:A8"/>
    <mergeCell ref="B7:B8"/>
    <mergeCell ref="A9:A10"/>
    <mergeCell ref="B9:B10"/>
    <mergeCell ref="G7:J7"/>
    <mergeCell ref="A13:A14"/>
    <mergeCell ref="B13:B14"/>
    <mergeCell ref="A19:A20"/>
    <mergeCell ref="B19:B20"/>
    <mergeCell ref="A11:A12"/>
    <mergeCell ref="B11:B12"/>
    <mergeCell ref="A15:A16"/>
    <mergeCell ref="B15:B16"/>
    <mergeCell ref="A17:A18"/>
    <mergeCell ref="B17:B18"/>
  </mergeCells>
  <dataValidations count="1">
    <dataValidation type="list" allowBlank="1" showInputMessage="1" showErrorMessage="1" sqref="G11:J11 I15:J15" xr:uid="{DAC6EEC3-160E-410D-B400-5702E8E2E684}">
      <formula1>"1,2,3,4,5,6,7,8,9,10,11,12,13,14,15,16,17,18,19,20,21,22,23,24,25,26,27,28,29,30,31,32,33,34,35,36,37,38,39,40,41,42,43,44,45,46,47,48,49,50"</formula1>
    </dataValidation>
  </dataValidations>
  <pageMargins left="0.47244094488188981" right="0.31496062992125984" top="0.74803149606299213" bottom="0.74803149606299213" header="0.31496062992125984" footer="0.31496062992125984"/>
  <pageSetup paperSize="9"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41"/>
  <sheetViews>
    <sheetView topLeftCell="A2" workbookViewId="0">
      <selection activeCell="A25" sqref="A25"/>
    </sheetView>
  </sheetViews>
  <sheetFormatPr defaultRowHeight="14.4" x14ac:dyDescent="0.3"/>
  <cols>
    <col min="1" max="1" width="46.6640625" style="30" customWidth="1"/>
    <col min="2" max="2" width="11.5546875" customWidth="1"/>
    <col min="3" max="3" width="8.44140625" customWidth="1"/>
    <col min="4" max="4" width="24.5546875" customWidth="1"/>
    <col min="5" max="5" width="11.5546875" customWidth="1"/>
    <col min="6" max="6" width="10.44140625" customWidth="1"/>
    <col min="7" max="7" width="3.21875" customWidth="1"/>
    <col min="8" max="8" width="11.88671875" customWidth="1"/>
    <col min="9" max="9" width="12.33203125" bestFit="1" customWidth="1"/>
    <col min="10" max="10" width="10.88671875" customWidth="1"/>
    <col min="11" max="11" width="11.6640625" customWidth="1"/>
  </cols>
  <sheetData>
    <row r="1" spans="1:14" x14ac:dyDescent="0.3">
      <c r="D1" s="40"/>
      <c r="E1" s="41"/>
    </row>
    <row r="2" spans="1:14" x14ac:dyDescent="0.3">
      <c r="A2" s="2" t="s">
        <v>19</v>
      </c>
      <c r="B2" s="93">
        <v>25</v>
      </c>
      <c r="C2" s="39"/>
      <c r="D2" s="91" t="s">
        <v>10</v>
      </c>
      <c r="H2" s="33">
        <f>H3-1</f>
        <v>43734</v>
      </c>
      <c r="I2" s="34" t="str">
        <f>VLOOKUP(J2,Dane!$M$2:$N$8,2)</f>
        <v>Czwartek</v>
      </c>
      <c r="J2" s="32">
        <f>WEEKDAY(H2,2)</f>
        <v>4</v>
      </c>
      <c r="M2">
        <v>1</v>
      </c>
      <c r="N2" s="31" t="s">
        <v>3</v>
      </c>
    </row>
    <row r="3" spans="1:14" x14ac:dyDescent="0.3">
      <c r="A3" s="54" t="s">
        <v>20</v>
      </c>
      <c r="C3" s="39"/>
      <c r="D3" s="92" t="s">
        <v>11</v>
      </c>
      <c r="E3" t="s">
        <v>2</v>
      </c>
      <c r="H3" s="36">
        <v>43735</v>
      </c>
      <c r="I3" s="34" t="str">
        <f>VLOOKUP(J3,Dane!$M$2:$N$8,2)</f>
        <v>Piątek</v>
      </c>
      <c r="J3" s="32">
        <f t="shared" ref="J3:J8" si="0">WEEKDAY(H3,2)</f>
        <v>5</v>
      </c>
      <c r="M3">
        <v>2</v>
      </c>
      <c r="N3" s="31" t="s">
        <v>4</v>
      </c>
    </row>
    <row r="4" spans="1:14" x14ac:dyDescent="0.3">
      <c r="C4" s="39"/>
      <c r="D4" s="92" t="s">
        <v>12</v>
      </c>
      <c r="H4" s="33">
        <f>H3+1</f>
        <v>43736</v>
      </c>
      <c r="I4" s="34" t="str">
        <f>VLOOKUP(J4,Dane!$M$2:$N$8,2)</f>
        <v>Sobota</v>
      </c>
      <c r="J4" s="32">
        <f t="shared" si="0"/>
        <v>6</v>
      </c>
      <c r="M4">
        <v>3</v>
      </c>
      <c r="N4" s="31" t="s">
        <v>5</v>
      </c>
    </row>
    <row r="5" spans="1:14" x14ac:dyDescent="0.3">
      <c r="A5" s="2" t="s">
        <v>21</v>
      </c>
      <c r="B5" s="93">
        <v>30</v>
      </c>
      <c r="D5" s="92"/>
      <c r="H5" s="33">
        <f>H4+1</f>
        <v>43737</v>
      </c>
      <c r="I5" s="34" t="str">
        <f>VLOOKUP(J5,Dane!$M$2:$N$8,2)</f>
        <v>Niedziela</v>
      </c>
      <c r="J5" s="32">
        <f t="shared" si="0"/>
        <v>7</v>
      </c>
      <c r="M5">
        <v>4</v>
      </c>
      <c r="N5" s="31" t="s">
        <v>6</v>
      </c>
    </row>
    <row r="6" spans="1:14" x14ac:dyDescent="0.3">
      <c r="A6" s="54" t="s">
        <v>22</v>
      </c>
      <c r="D6" s="37"/>
      <c r="H6" s="33">
        <f>H5+1</f>
        <v>43738</v>
      </c>
      <c r="I6" s="34" t="str">
        <f>VLOOKUP(J6,Dane!$M$2:$N$8,2)</f>
        <v>Poniedziałek</v>
      </c>
      <c r="J6" s="32">
        <f t="shared" si="0"/>
        <v>1</v>
      </c>
      <c r="M6">
        <v>5</v>
      </c>
      <c r="N6" s="31" t="s">
        <v>7</v>
      </c>
    </row>
    <row r="7" spans="1:14" x14ac:dyDescent="0.3">
      <c r="A7" s="30" t="s">
        <v>23</v>
      </c>
      <c r="D7" s="37"/>
      <c r="H7" s="33">
        <f>H6+1</f>
        <v>43739</v>
      </c>
      <c r="I7" s="34" t="str">
        <f>VLOOKUP(J7,Dane!$M$2:$N$8,2)</f>
        <v>Wtorek</v>
      </c>
      <c r="J7" s="32">
        <f t="shared" si="0"/>
        <v>2</v>
      </c>
      <c r="M7">
        <v>6</v>
      </c>
      <c r="N7" s="31" t="s">
        <v>8</v>
      </c>
    </row>
    <row r="8" spans="1:14" x14ac:dyDescent="0.3">
      <c r="D8" s="91" t="s">
        <v>13</v>
      </c>
      <c r="H8" s="33">
        <f>H7+1</f>
        <v>43740</v>
      </c>
      <c r="I8" s="34" t="str">
        <f>VLOOKUP(J8,Dane!$M$2:$N$8,2)</f>
        <v>Środa</v>
      </c>
      <c r="J8" s="32">
        <f t="shared" si="0"/>
        <v>3</v>
      </c>
      <c r="M8">
        <v>7</v>
      </c>
      <c r="N8" s="31" t="s">
        <v>9</v>
      </c>
    </row>
    <row r="9" spans="1:14" x14ac:dyDescent="0.3">
      <c r="D9" s="92" t="s">
        <v>14</v>
      </c>
      <c r="E9" t="s">
        <v>2</v>
      </c>
      <c r="H9" s="35"/>
      <c r="I9" s="35"/>
    </row>
    <row r="10" spans="1:14" x14ac:dyDescent="0.3">
      <c r="D10" s="92" t="s">
        <v>15</v>
      </c>
      <c r="E10" t="s">
        <v>2</v>
      </c>
    </row>
    <row r="11" spans="1:14" x14ac:dyDescent="0.3">
      <c r="D11" s="92" t="s">
        <v>0</v>
      </c>
      <c r="F11" s="38"/>
      <c r="G11" s="38"/>
      <c r="H11" s="38"/>
      <c r="I11" s="38"/>
      <c r="J11" s="38"/>
      <c r="K11" s="38"/>
    </row>
    <row r="12" spans="1:14" x14ac:dyDescent="0.3">
      <c r="D12" s="91"/>
      <c r="F12" s="38"/>
      <c r="G12" s="38"/>
      <c r="H12" s="38"/>
      <c r="I12" s="38"/>
      <c r="J12" s="38"/>
      <c r="K12" s="38"/>
    </row>
    <row r="13" spans="1:14" x14ac:dyDescent="0.3">
      <c r="A13" s="2" t="s">
        <v>26</v>
      </c>
      <c r="D13" s="91"/>
      <c r="F13" s="38"/>
      <c r="G13" s="38"/>
      <c r="H13" s="38"/>
      <c r="I13" s="38"/>
      <c r="J13" s="38"/>
      <c r="K13" s="38"/>
    </row>
    <row r="14" spans="1:14" x14ac:dyDescent="0.3">
      <c r="A14" s="2" t="s">
        <v>27</v>
      </c>
      <c r="C14" s="30"/>
      <c r="D14" s="91" t="s">
        <v>16</v>
      </c>
      <c r="E14" s="20"/>
    </row>
    <row r="15" spans="1:14" x14ac:dyDescent="0.3">
      <c r="A15" s="67" t="s">
        <v>28</v>
      </c>
      <c r="B15" s="30"/>
      <c r="C15" s="30"/>
      <c r="D15" s="92" t="s">
        <v>11</v>
      </c>
      <c r="E15" t="s">
        <v>2</v>
      </c>
    </row>
    <row r="16" spans="1:14" x14ac:dyDescent="0.3">
      <c r="A16" s="67" t="s">
        <v>29</v>
      </c>
      <c r="B16" s="30"/>
      <c r="D16" s="92" t="s">
        <v>17</v>
      </c>
      <c r="E16" t="s">
        <v>2</v>
      </c>
    </row>
    <row r="17" spans="1:6" x14ac:dyDescent="0.3">
      <c r="D17" s="92" t="s">
        <v>18</v>
      </c>
      <c r="E17" t="s">
        <v>2</v>
      </c>
      <c r="F17" s="42"/>
    </row>
    <row r="18" spans="1:6" x14ac:dyDescent="0.3">
      <c r="D18" s="19"/>
      <c r="F18" s="42"/>
    </row>
    <row r="19" spans="1:6" x14ac:dyDescent="0.3">
      <c r="D19" s="30"/>
      <c r="F19" s="42"/>
    </row>
    <row r="20" spans="1:6" x14ac:dyDescent="0.3">
      <c r="D20" s="70" t="s">
        <v>24</v>
      </c>
      <c r="F20" s="42"/>
    </row>
    <row r="21" spans="1:6" x14ac:dyDescent="0.3">
      <c r="F21" s="42"/>
    </row>
    <row r="22" spans="1:6" x14ac:dyDescent="0.3">
      <c r="D22" s="70" t="s">
        <v>25</v>
      </c>
      <c r="F22" s="44"/>
    </row>
    <row r="24" spans="1:6" ht="57.6" x14ac:dyDescent="0.3">
      <c r="A24" s="87" t="s">
        <v>30</v>
      </c>
    </row>
    <row r="40" spans="5:5" x14ac:dyDescent="0.3">
      <c r="E40" s="43"/>
    </row>
    <row r="41" spans="5:5" x14ac:dyDescent="0.3">
      <c r="E41" s="43"/>
    </row>
  </sheetData>
  <sheetProtection selectLockedCells="1" selectUnlockedCells="1"/>
  <customSheetViews>
    <customSheetView guid="{5321613D-1962-40C4-B1A4-6B7108A946D8}" topLeftCell="A16">
      <selection activeCell="K28" sqref="K28"/>
      <pageMargins left="0.7" right="0.7" top="0.75" bottom="0.75" header="0.3" footer="0.3"/>
      <pageSetup paperSize="9" orientation="portrait" r:id="rId1"/>
    </customSheetView>
  </customSheetViews>
  <phoneticPr fontId="16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DANE KLUBU</vt:lpstr>
      <vt:lpstr>REZERWACJA</vt:lpstr>
      <vt:lpstr>Dane</vt:lpstr>
      <vt:lpstr>REZERWACJA!Obszar_wydruku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 Borzęcki</dc:creator>
  <cp:lastModifiedBy>Cezary</cp:lastModifiedBy>
  <cp:lastPrinted>2019-08-18T10:00:07Z</cp:lastPrinted>
  <dcterms:created xsi:type="dcterms:W3CDTF">2013-07-09T13:45:31Z</dcterms:created>
  <dcterms:modified xsi:type="dcterms:W3CDTF">2019-09-11T16:55:49Z</dcterms:modified>
</cp:coreProperties>
</file>